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curmannas\CURMAN PROJEKT\2025\25004 - XI. Gimnazija\Građevinski projekt\"/>
    </mc:Choice>
  </mc:AlternateContent>
  <xr:revisionPtr revIDLastSave="0" documentId="13_ncr:1_{61793D34-3276-4670-B9D6-E5C133C4EBA5}" xr6:coauthVersionLast="47" xr6:coauthVersionMax="47" xr10:uidLastSave="{00000000-0000-0000-0000-000000000000}"/>
  <bookViews>
    <workbookView xWindow="-120" yWindow="-120" windowWidth="29040" windowHeight="15840" tabRatio="855" xr2:uid="{00000000-000D-0000-FFFF-FFFF00000000}"/>
  </bookViews>
  <sheets>
    <sheet name="TROŠKOVNIK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3" l="1"/>
  <c r="F37" i="13"/>
  <c r="F41" i="13"/>
  <c r="F49" i="13"/>
  <c r="F59" i="13"/>
  <c r="F72" i="13"/>
  <c r="F70" i="13"/>
  <c r="D40" i="13"/>
  <c r="D36" i="13"/>
  <c r="F36" i="13" s="1"/>
  <c r="D19" i="13"/>
  <c r="F19" i="13" s="1"/>
  <c r="D21" i="13"/>
  <c r="F21" i="13" s="1"/>
  <c r="F9" i="13"/>
  <c r="F7" i="13"/>
  <c r="F11" i="13"/>
  <c r="F13" i="13"/>
  <c r="F17" i="13"/>
  <c r="F25" i="13"/>
  <c r="F27" i="13"/>
  <c r="F32" i="13"/>
  <c r="F34" i="13"/>
  <c r="F48" i="13"/>
  <c r="F53" i="13"/>
  <c r="F54" i="13"/>
  <c r="F57" i="13"/>
  <c r="F58" i="13"/>
  <c r="F62" i="13"/>
  <c r="F64" i="13"/>
  <c r="F69" i="13"/>
  <c r="F71" i="13"/>
  <c r="F5" i="13"/>
  <c r="D15" i="13"/>
  <c r="F15" i="13" s="1"/>
  <c r="D23" i="13"/>
  <c r="F23" i="13" s="1"/>
  <c r="F40" i="13"/>
  <c r="D44" i="13"/>
  <c r="F44" i="13" s="1"/>
  <c r="D46" i="13"/>
  <c r="F46" i="13" s="1"/>
  <c r="F76" i="13" l="1"/>
  <c r="F78" i="13"/>
  <c r="F77" i="13"/>
  <c r="F81" i="13"/>
  <c r="F80" i="13"/>
  <c r="F79" i="13"/>
  <c r="F82" i="13" l="1"/>
</calcChain>
</file>

<file path=xl/sharedStrings.xml><?xml version="1.0" encoding="utf-8"?>
<sst xmlns="http://schemas.openxmlformats.org/spreadsheetml/2006/main" count="129" uniqueCount="87">
  <si>
    <t>R.br.</t>
  </si>
  <si>
    <t>Opis stavke</t>
  </si>
  <si>
    <t>Jed.</t>
  </si>
  <si>
    <t>Količina</t>
  </si>
  <si>
    <t>m2</t>
  </si>
  <si>
    <t>kom</t>
  </si>
  <si>
    <t>m'</t>
  </si>
  <si>
    <t>RADOVI UKUPNO:</t>
  </si>
  <si>
    <t>Jed. Cijena (EUR)</t>
  </si>
  <si>
    <t>Ukupno (EUR)</t>
  </si>
  <si>
    <t>kompl</t>
  </si>
  <si>
    <t>Uklanjanje električnih bojlera iz prostorija. Stavka uključuje sav rad, materijal i stroj potrebni za potpuno dovršenje stavke, kao i odvoz i zbrinjavanje otpada. Obračun po komadu.</t>
  </si>
  <si>
    <t>Skidanje zidnih pločica u prostorijama kupaona do visine od 2m. Stavka uključuje sav rad, materijal i stroj potrebni za potpuno dovršenje stavke, kao i odvoz i zbrinjavanje otpada. Obračun po m2.</t>
  </si>
  <si>
    <t>Uklanjanje pregradnih zidova oko tuš kabina debljine d=10cm i visine H=210cm. Stavka uključuje sav rad, materijal i stroj potrebni za potpuno dovršenje stavke, kao i odvoz i zbrinjavanje otpada. Obračun po m2.</t>
  </si>
  <si>
    <t>Brušenje i lakiranje novog hrastovog parketa. U cijenu uključeno grubo i fino brušenje, trokratni prijemaz trokomponentnim lakom (original ili jednakovrijedno). Nakon drugog lakiranja pod brusiti, otprašiti i završno lakirati (treći premaz) te polirati. Treba paziti da se prije lakiranja dobro očisti prašina. Završni sloj treba biti potpuno ravan i gladak, bez primjetnih mjehurića i tragova kista. Obračun po m2.</t>
  </si>
  <si>
    <t>Dobava i postava novih kutnih hrastovih lajsni, dimenzija 30/20. Lajsne moraju prije postavljanja biti odobrene od strane investitora, korisnika i stručnog nadzora. Kutne profilirane drvene letvice izvode se od istog drveta kao što je i parket. U cijenu uključena doprema i sav horizontalni i vertikalni transport. Obračun po m'.</t>
  </si>
  <si>
    <t>Skidanje klasičnog parketa s postojećih podova, uključivo vađenje čavala i drvenih lajsni, te svih slojeva do razine betonske ploče, prikupljanje, ručni utovar u vozilo i odvoz na gradski deponij. Obračun po m2.</t>
  </si>
  <si>
    <t>Skidanje podnih pločica iz prostorije kupaone, kao i štemanje glazure (6cm) do razine betonske ploče. Stavka uključuje sav rad, materijal i stroj potrebni za potpuno dovršenje stavke, kao i odvoz i zbrinjavanje otpada. Obračun po m2.</t>
  </si>
  <si>
    <t>Uklanjanje pregradnog zida od opeke debljine 15cm, visine 3,2m između trenutne prostorije svlačione i kupaonice, zajedno sa drvenim okvirom vrata. Stavka uključuje sav rad, materijal i stroj potrebni za potpuno dovršenje stavke, kao i odvoz i zbrinjavanje otpada. Obračun po m2.</t>
  </si>
  <si>
    <t>DEMONTAŽE I RUŠENJA</t>
  </si>
  <si>
    <t>Uklanjanje standardnih umivaonika iz prostora prenamjene. Stavka uključuje sav rad, materijal i stroj potrebni za potpuno dovršenje stavke, kao i odvoz i zbrinjavanje otpada. Obračun po komadu.</t>
  </si>
  <si>
    <t>Uklanjanje postojećih stropnih lampi. Stavka uključuje sav rad, materijal i stroj potrebni za potpuno dovršenje stavke, kao i odvoz i zbrinjavanje otpada. Obračun po komadu.</t>
  </si>
  <si>
    <t>Uklanjanje tuš kada iz prostorija premanjene. Stavka uključuje sav rad, materijal i stroj potrebni za potpuno dovršenje stavke, kao i odvoz i zbrinjavanje otpada. Obračun po komadu.</t>
  </si>
  <si>
    <t>A</t>
  </si>
  <si>
    <t>Demontaža postojećih rebrastih radijatorasa oko 20rebara, te ponovna montaža nakon postavljanja pločica na zid. Obračun prema komadu.</t>
  </si>
  <si>
    <t>Otucanje unutarnje žbuke sa zidova prema potrebi. Odvoz na deponiju.</t>
  </si>
  <si>
    <t>ZIDARSKI RADOVI</t>
  </si>
  <si>
    <t>B</t>
  </si>
  <si>
    <t>Šlicanje zidova i krpanje šliceva nakon ugradnje instalacija vode, kanalizacije i struje cementnim mortom. Obračun po mI</t>
  </si>
  <si>
    <t>m</t>
  </si>
  <si>
    <t>Dobava materijala i strojno žbukanje zidova od opeke po potrebi, produžnom žbukom kao VC40. Žbuku izvesti  ukupne debljine do 2 cm. Ožbukana površina zida mora biti vertikalna, ravna i zaglađena.</t>
  </si>
  <si>
    <t>Dobava materijala i izvedba slojeva poda do armiranobetonske ploče. Na pripremljenu arm. betonsku stropnu ploču  postaviti  elastificirani polistiren 2cm, razdjelnu Pe foliju 0,025cm i cementni estrih mikroarmiran i dilatiran u polju, u sloju debljine 6cm. Estrih u padu prema podnim sifonima.
Obračun po m2 izvedenog sloja</t>
  </si>
  <si>
    <t>HIDRO IZOLATERSKI RADOVI</t>
  </si>
  <si>
    <t>C</t>
  </si>
  <si>
    <t>C.1.</t>
  </si>
  <si>
    <t>Nanošenje bitumenske hidroizolacije na podnu armiranobetonsku ploču. Obračun po m2</t>
  </si>
  <si>
    <t>D</t>
  </si>
  <si>
    <t>D.1.</t>
  </si>
  <si>
    <t>D.2.</t>
  </si>
  <si>
    <t>D.3.</t>
  </si>
  <si>
    <t>SOBOSLIKARSKO LIČILAČKI RADOVI</t>
  </si>
  <si>
    <t>Dobava i postava klasičnog hrastovog
parketa u prostoru informatičke učionice extra klase d=21 mm. Parket po izboru
investitora (korisnika) i odobrenju nadzorne službe. Sav materijal, pomoćni materijal i rad moraju u svemu odgovarati propisima, standardima i tehničkim uvjetima.Parket se lijepi na ravnu suhu, glatku i očišćenu podlogu. Parket mora 1 do 2 cm biti udaljen od zida. Završne plohe parketa moraju biti potpuno ravne, horizontalne, bez pukotina i vidljivog ljepila na mjestu sastavljanja. Parketi moraju dobro prijanjati za podlogu i ne smiju škripati. Obračun po m2.</t>
  </si>
  <si>
    <t>PARKETARSKI RADOVI</t>
  </si>
  <si>
    <t>E</t>
  </si>
  <si>
    <t>E.1.</t>
  </si>
  <si>
    <t>E.2.</t>
  </si>
  <si>
    <t>F</t>
  </si>
  <si>
    <t>F.1.</t>
  </si>
  <si>
    <t>GLETANJE</t>
  </si>
  <si>
    <t>BOJANJE</t>
  </si>
  <si>
    <t>F.2.</t>
  </si>
  <si>
    <t>Gletanje i bojenje žbukanih zidova  u prostoru svlačionica  i informatičke učionice vodenim disperzivnim bojama u tonu po izboru korisnika. Zidovi se gletaju i bojaju od kote 205 i 220cm od kote gotovog poda do stropa (340cm). Zidove gletati i kitati te višekratno nanositi boju dok se ne postigne gladak zid i jednolični nanos boje.</t>
  </si>
  <si>
    <t>Gletanje i bojenje žbukanih stropova svlačionica i informatičke učionice. Stropove bojiti disperzivnim bojama u tonu po izboru korisnika, višekratno sa svim predradnjama, do potpunog i jednoličnog pokrivanja bojom. Visina stropa 340cm.</t>
  </si>
  <si>
    <t>REŽIJSKI RADOVI</t>
  </si>
  <si>
    <t>Zaštita svih obloga Pe folijom visine do 2,5m. Obračun po m2</t>
  </si>
  <si>
    <t>Završno čišćenje prije primopredaje okoliša zgrade i unutarnjih prostorija zgrade korisniku. Obračun po m2.</t>
  </si>
  <si>
    <t>Manji prateći radovi koji se izvode po nalogu nadzornog inženjera i evidentiraju se u građevinski dnevnik.</t>
  </si>
  <si>
    <t>Obračun po satu</t>
  </si>
  <si>
    <t>VKV</t>
  </si>
  <si>
    <t>KV</t>
  </si>
  <si>
    <t>NKV</t>
  </si>
  <si>
    <t>sat</t>
  </si>
  <si>
    <t>A.1.</t>
  </si>
  <si>
    <t>A.2.</t>
  </si>
  <si>
    <t>A.3.</t>
  </si>
  <si>
    <t>A.4.</t>
  </si>
  <si>
    <t>A.5.</t>
  </si>
  <si>
    <t>A.6.</t>
  </si>
  <si>
    <t>A.7.</t>
  </si>
  <si>
    <t>A.8.</t>
  </si>
  <si>
    <t>A.9.</t>
  </si>
  <si>
    <t>A.10.</t>
  </si>
  <si>
    <t>A.11.</t>
  </si>
  <si>
    <t>A.12.</t>
  </si>
  <si>
    <t>B.1.</t>
  </si>
  <si>
    <t>B.2.</t>
  </si>
  <si>
    <t>B.3.</t>
  </si>
  <si>
    <t>DEMONTAŽE I RUŠENJA UKUPNO</t>
  </si>
  <si>
    <t>ZIDARSKI RADOVI UKUPNO</t>
  </si>
  <si>
    <t>HIDRO IZOLATERSKI RADOVI UKUPNO</t>
  </si>
  <si>
    <t>PARKETARSKI RADOVI UKUPNO</t>
  </si>
  <si>
    <t>SOBOSLIKARSKO LIČILAČKI RADOVI UKUPNO</t>
  </si>
  <si>
    <t>REŽIJSKI RADOVI UKUPNO</t>
  </si>
  <si>
    <t>REKAPITULACIJA</t>
  </si>
  <si>
    <t>XI. Gimnazija - prostor informatičke učionice</t>
  </si>
  <si>
    <t>Uklanjanje namještaja prostorije predviđenog za informatičku učionicu. Sastoji se od drvenih klupa, zidnih polica i ostalog sitnog namještaja preostalog u prostoriji. Stavka uključuje sav rad, materijal i stroj potrebni za potpuno dovršenje stavke, kao i odvoz i zbrinjavanje otpada. Ukupna površina prostora je cca. 40,0m2. Obračun po kompletu.</t>
  </si>
  <si>
    <t>F.3.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</si>
</sst>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u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43" fontId="7" fillId="0" borderId="0" applyFont="0" applyFill="0" applyBorder="0" applyAlignment="0" applyProtection="0"/>
    <xf numFmtId="0" fontId="9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top" wrapText="1"/>
    </xf>
    <xf numFmtId="0" fontId="3" fillId="0" borderId="2" xfId="0" applyFont="1" applyBorder="1" applyAlignment="1" applyProtection="1">
      <alignment horizontal="center"/>
      <protection locked="0"/>
    </xf>
    <xf numFmtId="2" fontId="3" fillId="0" borderId="2" xfId="0" applyNumberFormat="1" applyFont="1" applyBorder="1" applyAlignment="1" applyProtection="1">
      <alignment horizontal="right"/>
      <protection hidden="1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49" fontId="3" fillId="3" borderId="10" xfId="0" applyNumberFormat="1" applyFont="1" applyFill="1" applyBorder="1" applyAlignment="1" applyProtection="1">
      <alignment horizontal="right" vertical="center"/>
      <protection locked="0"/>
    </xf>
    <xf numFmtId="43" fontId="4" fillId="3" borderId="12" xfId="0" applyNumberFormat="1" applyFont="1" applyFill="1" applyBorder="1" applyAlignment="1" applyProtection="1">
      <alignment vertical="center"/>
      <protection hidden="1"/>
    </xf>
    <xf numFmtId="0" fontId="3" fillId="0" borderId="2" xfId="0" applyFont="1" applyBorder="1" applyAlignment="1">
      <alignment horizontal="justify" wrapText="1"/>
    </xf>
    <xf numFmtId="0" fontId="5" fillId="0" borderId="2" xfId="0" applyFont="1" applyBorder="1" applyAlignment="1">
      <alignment horizontal="justify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top" wrapText="1"/>
    </xf>
    <xf numFmtId="0" fontId="1" fillId="4" borderId="2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right"/>
      <protection hidden="1"/>
    </xf>
    <xf numFmtId="0" fontId="8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3" fillId="0" borderId="0" xfId="0" applyFont="1"/>
    <xf numFmtId="4" fontId="3" fillId="0" borderId="2" xfId="2" applyNumberFormat="1" applyFont="1" applyBorder="1" applyAlignment="1">
      <alignment horizontal="right" vertical="top"/>
    </xf>
    <xf numFmtId="4" fontId="3" fillId="0" borderId="2" xfId="0" applyNumberFormat="1" applyFont="1" applyBorder="1" applyAlignment="1">
      <alignment horizontal="center" wrapText="1"/>
    </xf>
    <xf numFmtId="4" fontId="1" fillId="0" borderId="2" xfId="0" applyNumberFormat="1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top"/>
    </xf>
    <xf numFmtId="4" fontId="3" fillId="0" borderId="8" xfId="2" applyNumberFormat="1" applyFont="1" applyBorder="1" applyAlignment="1">
      <alignment horizontal="right"/>
    </xf>
    <xf numFmtId="43" fontId="3" fillId="0" borderId="9" xfId="2" applyFont="1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left" vertical="top" wrapText="1"/>
    </xf>
    <xf numFmtId="2" fontId="3" fillId="0" borderId="3" xfId="0" applyNumberFormat="1" applyFont="1" applyBorder="1" applyAlignment="1">
      <alignment horizontal="center" wrapText="1"/>
    </xf>
    <xf numFmtId="2" fontId="3" fillId="0" borderId="2" xfId="0" applyNumberFormat="1" applyFont="1" applyBorder="1" applyAlignment="1" applyProtection="1">
      <alignment horizontal="center"/>
      <protection hidden="1"/>
    </xf>
    <xf numFmtId="0" fontId="1" fillId="5" borderId="7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justify" vertical="top" wrapText="1"/>
    </xf>
    <xf numFmtId="0" fontId="1" fillId="5" borderId="2" xfId="0" applyFont="1" applyFill="1" applyBorder="1" applyAlignment="1" applyProtection="1">
      <alignment horizontal="center"/>
      <protection locked="0"/>
    </xf>
    <xf numFmtId="2" fontId="1" fillId="5" borderId="2" xfId="0" applyNumberFormat="1" applyFont="1" applyFill="1" applyBorder="1" applyAlignment="1" applyProtection="1">
      <alignment horizontal="right"/>
      <protection hidden="1"/>
    </xf>
    <xf numFmtId="2" fontId="3" fillId="5" borderId="2" xfId="0" applyNumberFormat="1" applyFont="1" applyFill="1" applyBorder="1" applyAlignment="1" applyProtection="1">
      <alignment horizontal="center"/>
      <protection hidden="1"/>
    </xf>
    <xf numFmtId="2" fontId="3" fillId="5" borderId="3" xfId="0" applyNumberFormat="1" applyFont="1" applyFill="1" applyBorder="1" applyAlignment="1">
      <alignment horizontal="center" wrapText="1"/>
    </xf>
    <xf numFmtId="0" fontId="3" fillId="5" borderId="2" xfId="0" applyFont="1" applyFill="1" applyBorder="1" applyAlignment="1" applyProtection="1">
      <alignment horizontal="center"/>
      <protection locked="0"/>
    </xf>
    <xf numFmtId="2" fontId="3" fillId="5" borderId="2" xfId="0" applyNumberFormat="1" applyFont="1" applyFill="1" applyBorder="1" applyAlignment="1" applyProtection="1">
      <alignment horizontal="right"/>
      <protection hidden="1"/>
    </xf>
    <xf numFmtId="0" fontId="1" fillId="5" borderId="1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justify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3" borderId="11" xfId="0" applyFont="1" applyFill="1" applyBorder="1" applyAlignment="1" applyProtection="1">
      <alignment horizontal="right" vertical="center"/>
      <protection locked="0"/>
    </xf>
  </cellXfs>
  <cellStyles count="4">
    <cellStyle name="Normal 2" xfId="1" xr:uid="{401B7FD8-2EC1-4F1F-A463-AD2A6B048854}"/>
    <cellStyle name="Normal 4" xfId="3" xr:uid="{9C895BFD-33A7-415F-BBA6-F626ADED50F8}"/>
    <cellStyle name="Normalno" xfId="0" builtinId="0"/>
    <cellStyle name="Zarez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D4134-4801-4C15-A81F-970E0A635CCC}">
  <dimension ref="A1:F82"/>
  <sheetViews>
    <sheetView tabSelected="1" topLeftCell="A46" zoomScale="115" zoomScaleNormal="115" workbookViewId="0">
      <selection activeCell="H48" sqref="H48"/>
    </sheetView>
  </sheetViews>
  <sheetFormatPr defaultColWidth="9.140625" defaultRowHeight="15" x14ac:dyDescent="0.25"/>
  <cols>
    <col min="1" max="1" width="6.7109375" style="8" customWidth="1"/>
    <col min="2" max="2" width="41.140625" style="8" customWidth="1"/>
    <col min="3" max="3" width="7.7109375" style="8" customWidth="1"/>
    <col min="4" max="4" width="9.7109375" style="8" customWidth="1"/>
    <col min="5" max="5" width="10.28515625" style="8" customWidth="1"/>
    <col min="6" max="6" width="10.7109375" style="8" customWidth="1"/>
    <col min="7" max="16384" width="9.140625" style="8"/>
  </cols>
  <sheetData>
    <row r="1" spans="1:6" x14ac:dyDescent="0.25">
      <c r="A1" s="53" t="s">
        <v>84</v>
      </c>
      <c r="B1" s="54"/>
      <c r="C1" s="54"/>
      <c r="D1" s="54"/>
      <c r="E1" s="54"/>
      <c r="F1" s="55"/>
    </row>
    <row r="2" spans="1:6" ht="38.25" x14ac:dyDescent="0.25">
      <c r="A2" s="1" t="s">
        <v>0</v>
      </c>
      <c r="B2" s="2" t="s">
        <v>1</v>
      </c>
      <c r="C2" s="2" t="s">
        <v>2</v>
      </c>
      <c r="D2" s="3" t="s">
        <v>3</v>
      </c>
      <c r="E2" s="2" t="s">
        <v>8</v>
      </c>
      <c r="F2" s="4" t="s">
        <v>9</v>
      </c>
    </row>
    <row r="3" spans="1:6" x14ac:dyDescent="0.25">
      <c r="A3" s="15"/>
      <c r="B3" s="16"/>
      <c r="C3" s="16"/>
      <c r="D3" s="17"/>
      <c r="E3" s="16"/>
      <c r="F3" s="18"/>
    </row>
    <row r="4" spans="1:6" x14ac:dyDescent="0.25">
      <c r="A4" s="15" t="s">
        <v>23</v>
      </c>
      <c r="B4" s="20" t="s">
        <v>19</v>
      </c>
      <c r="C4" s="16"/>
      <c r="D4" s="17"/>
      <c r="E4" s="16"/>
      <c r="F4" s="18"/>
    </row>
    <row r="5" spans="1:6" ht="102" x14ac:dyDescent="0.25">
      <c r="A5" s="9" t="s">
        <v>62</v>
      </c>
      <c r="B5" s="5" t="s">
        <v>85</v>
      </c>
      <c r="C5" s="6" t="s">
        <v>10</v>
      </c>
      <c r="D5" s="7">
        <v>1</v>
      </c>
      <c r="E5" s="42"/>
      <c r="F5" s="41">
        <f>+D5*E5</f>
        <v>0</v>
      </c>
    </row>
    <row r="6" spans="1:6" x14ac:dyDescent="0.25">
      <c r="A6" s="9"/>
      <c r="B6" s="5"/>
      <c r="C6" s="6"/>
      <c r="D6" s="7"/>
      <c r="E6" s="42"/>
      <c r="F6" s="41"/>
    </row>
    <row r="7" spans="1:6" ht="63.75" x14ac:dyDescent="0.25">
      <c r="A7" s="9" t="s">
        <v>63</v>
      </c>
      <c r="B7" s="5" t="s">
        <v>20</v>
      </c>
      <c r="C7" s="6" t="s">
        <v>5</v>
      </c>
      <c r="D7" s="7">
        <v>3</v>
      </c>
      <c r="E7" s="42"/>
      <c r="F7" s="41">
        <f t="shared" ref="F7:F48" si="0">+D7*E7</f>
        <v>0</v>
      </c>
    </row>
    <row r="8" spans="1:6" x14ac:dyDescent="0.25">
      <c r="A8" s="9"/>
      <c r="B8" s="5"/>
      <c r="C8" s="6"/>
      <c r="D8" s="7"/>
      <c r="E8" s="42"/>
      <c r="F8" s="41"/>
    </row>
    <row r="9" spans="1:6" ht="51" x14ac:dyDescent="0.25">
      <c r="A9" s="9" t="s">
        <v>64</v>
      </c>
      <c r="B9" s="5" t="s">
        <v>21</v>
      </c>
      <c r="C9" s="6" t="s">
        <v>5</v>
      </c>
      <c r="D9" s="7">
        <v>4</v>
      </c>
      <c r="E9" s="42"/>
      <c r="F9" s="41">
        <f t="shared" si="0"/>
        <v>0</v>
      </c>
    </row>
    <row r="10" spans="1:6" x14ac:dyDescent="0.25">
      <c r="A10" s="9"/>
      <c r="B10" s="5"/>
      <c r="C10" s="6"/>
      <c r="D10" s="7"/>
      <c r="E10" s="42"/>
      <c r="F10" s="41"/>
    </row>
    <row r="11" spans="1:6" ht="63.75" x14ac:dyDescent="0.25">
      <c r="A11" s="9" t="s">
        <v>65</v>
      </c>
      <c r="B11" s="5" t="s">
        <v>22</v>
      </c>
      <c r="C11" s="6" t="s">
        <v>5</v>
      </c>
      <c r="D11" s="7">
        <v>3</v>
      </c>
      <c r="E11" s="42"/>
      <c r="F11" s="41">
        <f t="shared" si="0"/>
        <v>0</v>
      </c>
    </row>
    <row r="12" spans="1:6" x14ac:dyDescent="0.25">
      <c r="A12" s="10"/>
      <c r="B12" s="5"/>
      <c r="C12" s="6"/>
      <c r="D12" s="7"/>
      <c r="E12" s="42"/>
      <c r="F12" s="41"/>
    </row>
    <row r="13" spans="1:6" ht="63.75" x14ac:dyDescent="0.25">
      <c r="A13" s="10" t="s">
        <v>66</v>
      </c>
      <c r="B13" s="5" t="s">
        <v>11</v>
      </c>
      <c r="C13" s="6" t="s">
        <v>5</v>
      </c>
      <c r="D13" s="7">
        <v>2</v>
      </c>
      <c r="E13" s="42"/>
      <c r="F13" s="41">
        <f t="shared" si="0"/>
        <v>0</v>
      </c>
    </row>
    <row r="14" spans="1:6" x14ac:dyDescent="0.25">
      <c r="A14" s="10"/>
      <c r="B14" s="5"/>
      <c r="C14" s="6"/>
      <c r="D14" s="7"/>
      <c r="E14" s="42"/>
      <c r="F14" s="41"/>
    </row>
    <row r="15" spans="1:6" ht="63.75" x14ac:dyDescent="0.25">
      <c r="A15" s="10" t="s">
        <v>67</v>
      </c>
      <c r="B15" s="5" t="s">
        <v>16</v>
      </c>
      <c r="C15" s="6" t="s">
        <v>4</v>
      </c>
      <c r="D15" s="7">
        <f>3.3*6.3*1.1</f>
        <v>22.869</v>
      </c>
      <c r="E15" s="42"/>
      <c r="F15" s="41">
        <f t="shared" si="0"/>
        <v>0</v>
      </c>
    </row>
    <row r="16" spans="1:6" x14ac:dyDescent="0.25">
      <c r="A16" s="10"/>
      <c r="B16" s="5"/>
      <c r="C16" s="6"/>
      <c r="D16" s="7"/>
      <c r="E16" s="42"/>
      <c r="F16" s="41"/>
    </row>
    <row r="17" spans="1:6" ht="76.5" x14ac:dyDescent="0.25">
      <c r="A17" s="9" t="s">
        <v>68</v>
      </c>
      <c r="B17" s="5" t="s">
        <v>17</v>
      </c>
      <c r="C17" s="6" t="s">
        <v>4</v>
      </c>
      <c r="D17" s="7">
        <v>20</v>
      </c>
      <c r="E17" s="42"/>
      <c r="F17" s="41">
        <f t="shared" si="0"/>
        <v>0</v>
      </c>
    </row>
    <row r="18" spans="1:6" x14ac:dyDescent="0.25">
      <c r="A18" s="9"/>
      <c r="B18" s="5"/>
      <c r="C18" s="6"/>
      <c r="D18" s="7"/>
      <c r="E18" s="42"/>
      <c r="F18" s="41"/>
    </row>
    <row r="19" spans="1:6" ht="63.75" x14ac:dyDescent="0.25">
      <c r="A19" s="9" t="s">
        <v>69</v>
      </c>
      <c r="B19" s="5" t="s">
        <v>12</v>
      </c>
      <c r="C19" s="6" t="s">
        <v>4</v>
      </c>
      <c r="D19" s="7">
        <f>6.3*2.5*2+2.83*2.5*2</f>
        <v>45.65</v>
      </c>
      <c r="E19" s="42"/>
      <c r="F19" s="41">
        <f t="shared" si="0"/>
        <v>0</v>
      </c>
    </row>
    <row r="20" spans="1:6" x14ac:dyDescent="0.25">
      <c r="A20" s="10"/>
      <c r="B20" s="5"/>
      <c r="C20" s="6"/>
      <c r="D20" s="7"/>
      <c r="E20" s="42"/>
      <c r="F20" s="41"/>
    </row>
    <row r="21" spans="1:6" ht="63.75" x14ac:dyDescent="0.25">
      <c r="A21" s="10" t="s">
        <v>70</v>
      </c>
      <c r="B21" s="5" t="s">
        <v>13</v>
      </c>
      <c r="C21" s="6" t="s">
        <v>4</v>
      </c>
      <c r="D21" s="7">
        <f>1.8*2.1*2+0.5*2.1*3</f>
        <v>10.71</v>
      </c>
      <c r="E21" s="42"/>
      <c r="F21" s="41">
        <f t="shared" si="0"/>
        <v>0</v>
      </c>
    </row>
    <row r="22" spans="1:6" x14ac:dyDescent="0.25">
      <c r="A22" s="10"/>
      <c r="B22" s="5"/>
      <c r="C22" s="6"/>
      <c r="D22" s="7"/>
      <c r="E22" s="42"/>
      <c r="F22" s="41"/>
    </row>
    <row r="23" spans="1:6" ht="89.25" x14ac:dyDescent="0.25">
      <c r="A23" s="10" t="s">
        <v>71</v>
      </c>
      <c r="B23" s="5" t="s">
        <v>18</v>
      </c>
      <c r="C23" s="6" t="s">
        <v>4</v>
      </c>
      <c r="D23" s="7">
        <f>6.3*3.2*1.2</f>
        <v>24.192</v>
      </c>
      <c r="E23" s="42"/>
      <c r="F23" s="41">
        <f t="shared" si="0"/>
        <v>0</v>
      </c>
    </row>
    <row r="24" spans="1:6" x14ac:dyDescent="0.25">
      <c r="A24" s="10"/>
      <c r="B24" s="5"/>
      <c r="C24" s="6"/>
      <c r="D24" s="7"/>
      <c r="E24" s="42"/>
      <c r="F24" s="41"/>
    </row>
    <row r="25" spans="1:6" ht="51" x14ac:dyDescent="0.25">
      <c r="A25" s="10" t="s">
        <v>72</v>
      </c>
      <c r="B25" s="5" t="s">
        <v>24</v>
      </c>
      <c r="C25" s="6" t="s">
        <v>5</v>
      </c>
      <c r="D25" s="7">
        <v>2</v>
      </c>
      <c r="E25" s="42"/>
      <c r="F25" s="41">
        <f t="shared" si="0"/>
        <v>0</v>
      </c>
    </row>
    <row r="26" spans="1:6" x14ac:dyDescent="0.25">
      <c r="A26" s="10"/>
      <c r="B26" s="5"/>
      <c r="C26" s="6"/>
      <c r="D26" s="7"/>
      <c r="E26" s="42"/>
      <c r="F26" s="41"/>
    </row>
    <row r="27" spans="1:6" ht="25.5" x14ac:dyDescent="0.25">
      <c r="A27" s="10" t="s">
        <v>73</v>
      </c>
      <c r="B27" s="5" t="s">
        <v>25</v>
      </c>
      <c r="C27" s="6" t="s">
        <v>4</v>
      </c>
      <c r="D27" s="7">
        <v>15</v>
      </c>
      <c r="E27" s="42"/>
      <c r="F27" s="41">
        <f t="shared" si="0"/>
        <v>0</v>
      </c>
    </row>
    <row r="28" spans="1:6" x14ac:dyDescent="0.25">
      <c r="A28" s="10"/>
      <c r="B28" s="5"/>
      <c r="C28" s="6"/>
      <c r="D28" s="7"/>
      <c r="E28" s="42"/>
      <c r="F28" s="41"/>
    </row>
    <row r="29" spans="1:6" s="24" customFormat="1" x14ac:dyDescent="0.25">
      <c r="A29" s="43" t="s">
        <v>23</v>
      </c>
      <c r="B29" s="44" t="s">
        <v>77</v>
      </c>
      <c r="C29" s="45"/>
      <c r="D29" s="46"/>
      <c r="E29" s="47"/>
      <c r="F29" s="48">
        <f>SUM(F5:F28)</f>
        <v>0</v>
      </c>
    </row>
    <row r="30" spans="1:6" x14ac:dyDescent="0.25">
      <c r="A30" s="10"/>
      <c r="B30" s="5"/>
      <c r="C30" s="6"/>
      <c r="D30" s="7"/>
      <c r="E30" s="42"/>
      <c r="F30" s="41"/>
    </row>
    <row r="31" spans="1:6" x14ac:dyDescent="0.25">
      <c r="A31" s="21" t="s">
        <v>27</v>
      </c>
      <c r="B31" s="19" t="s">
        <v>26</v>
      </c>
      <c r="C31" s="6"/>
      <c r="D31" s="7"/>
      <c r="E31" s="42"/>
      <c r="F31" s="41"/>
    </row>
    <row r="32" spans="1:6" ht="38.25" x14ac:dyDescent="0.25">
      <c r="A32" s="10" t="s">
        <v>74</v>
      </c>
      <c r="B32" s="5" t="s">
        <v>28</v>
      </c>
      <c r="C32" s="6" t="s">
        <v>29</v>
      </c>
      <c r="D32" s="7">
        <v>10</v>
      </c>
      <c r="E32" s="42"/>
      <c r="F32" s="41">
        <f t="shared" si="0"/>
        <v>0</v>
      </c>
    </row>
    <row r="33" spans="1:6" x14ac:dyDescent="0.25">
      <c r="A33" s="10"/>
      <c r="B33" s="5"/>
      <c r="C33" s="6"/>
      <c r="D33" s="7"/>
      <c r="E33" s="42"/>
      <c r="F33" s="41"/>
    </row>
    <row r="34" spans="1:6" ht="63.75" x14ac:dyDescent="0.25">
      <c r="A34" s="10" t="s">
        <v>75</v>
      </c>
      <c r="B34" s="5" t="s">
        <v>30</v>
      </c>
      <c r="C34" s="6" t="s">
        <v>4</v>
      </c>
      <c r="D34" s="7">
        <v>5</v>
      </c>
      <c r="E34" s="42"/>
      <c r="F34" s="41">
        <f t="shared" si="0"/>
        <v>0</v>
      </c>
    </row>
    <row r="35" spans="1:6" x14ac:dyDescent="0.25">
      <c r="A35" s="10"/>
      <c r="B35" s="5"/>
      <c r="C35" s="6"/>
      <c r="D35" s="7"/>
      <c r="E35" s="42"/>
      <c r="F35" s="41"/>
    </row>
    <row r="36" spans="1:6" ht="102" x14ac:dyDescent="0.25">
      <c r="A36" s="10" t="s">
        <v>76</v>
      </c>
      <c r="B36" s="5" t="s">
        <v>31</v>
      </c>
      <c r="C36" s="6" t="s">
        <v>4</v>
      </c>
      <c r="D36" s="7">
        <f>6.3*6.3*0.5</f>
        <v>19.844999999999999</v>
      </c>
      <c r="E36" s="42"/>
      <c r="F36" s="41">
        <f t="shared" si="0"/>
        <v>0</v>
      </c>
    </row>
    <row r="37" spans="1:6" x14ac:dyDescent="0.25">
      <c r="A37" s="43" t="s">
        <v>27</v>
      </c>
      <c r="B37" s="44" t="s">
        <v>78</v>
      </c>
      <c r="C37" s="49"/>
      <c r="D37" s="50"/>
      <c r="E37" s="47"/>
      <c r="F37" s="48">
        <f>SUM(F32:F36)</f>
        <v>0</v>
      </c>
    </row>
    <row r="38" spans="1:6" x14ac:dyDescent="0.25">
      <c r="A38" s="21"/>
      <c r="B38" s="19"/>
      <c r="C38" s="6"/>
      <c r="D38" s="7"/>
      <c r="E38" s="42"/>
      <c r="F38" s="41"/>
    </row>
    <row r="39" spans="1:6" x14ac:dyDescent="0.25">
      <c r="A39" s="21" t="s">
        <v>33</v>
      </c>
      <c r="B39" s="19" t="s">
        <v>32</v>
      </c>
      <c r="C39" s="6"/>
      <c r="D39" s="7"/>
      <c r="E39" s="42"/>
      <c r="F39" s="41"/>
    </row>
    <row r="40" spans="1:6" ht="25.5" x14ac:dyDescent="0.25">
      <c r="A40" s="10" t="s">
        <v>34</v>
      </c>
      <c r="B40" s="5" t="s">
        <v>35</v>
      </c>
      <c r="C40" s="6" t="s">
        <v>4</v>
      </c>
      <c r="D40" s="7">
        <f>6.3*6.3</f>
        <v>39.69</v>
      </c>
      <c r="E40" s="42"/>
      <c r="F40" s="41">
        <f t="shared" si="0"/>
        <v>0</v>
      </c>
    </row>
    <row r="41" spans="1:6" x14ac:dyDescent="0.25">
      <c r="A41" s="43" t="s">
        <v>33</v>
      </c>
      <c r="B41" s="44" t="s">
        <v>79</v>
      </c>
      <c r="C41" s="49"/>
      <c r="D41" s="50"/>
      <c r="E41" s="47"/>
      <c r="F41" s="48">
        <f>SUM(F40:F40)</f>
        <v>0</v>
      </c>
    </row>
    <row r="42" spans="1:6" x14ac:dyDescent="0.25">
      <c r="A42" s="10"/>
      <c r="B42" s="5"/>
      <c r="C42" s="6"/>
      <c r="D42" s="7"/>
      <c r="E42" s="42"/>
      <c r="F42" s="41"/>
    </row>
    <row r="43" spans="1:6" x14ac:dyDescent="0.25">
      <c r="A43" s="21" t="s">
        <v>36</v>
      </c>
      <c r="B43" s="19" t="s">
        <v>42</v>
      </c>
      <c r="C43" s="6"/>
      <c r="D43" s="7"/>
      <c r="E43" s="42"/>
      <c r="F43" s="41"/>
    </row>
    <row r="44" spans="1:6" ht="175.5" customHeight="1" x14ac:dyDescent="0.25">
      <c r="A44" s="10" t="s">
        <v>37</v>
      </c>
      <c r="B44" s="13" t="s">
        <v>41</v>
      </c>
      <c r="C44" s="6" t="s">
        <v>4</v>
      </c>
      <c r="D44" s="7">
        <f>6.3*6.3*1.1</f>
        <v>43.658999999999999</v>
      </c>
      <c r="E44" s="42"/>
      <c r="F44" s="41">
        <f t="shared" si="0"/>
        <v>0</v>
      </c>
    </row>
    <row r="45" spans="1:6" x14ac:dyDescent="0.25">
      <c r="A45" s="10"/>
      <c r="B45" s="13"/>
      <c r="C45" s="6"/>
      <c r="D45" s="7"/>
      <c r="E45" s="42"/>
      <c r="F45" s="41"/>
    </row>
    <row r="46" spans="1:6" ht="122.25" customHeight="1" x14ac:dyDescent="0.25">
      <c r="A46" s="10" t="s">
        <v>38</v>
      </c>
      <c r="B46" s="14" t="s">
        <v>14</v>
      </c>
      <c r="C46" s="6" t="s">
        <v>4</v>
      </c>
      <c r="D46" s="7">
        <f>6.3*6.3*1.1</f>
        <v>43.658999999999999</v>
      </c>
      <c r="E46" s="42"/>
      <c r="F46" s="41">
        <f t="shared" si="0"/>
        <v>0</v>
      </c>
    </row>
    <row r="47" spans="1:6" x14ac:dyDescent="0.25">
      <c r="A47" s="10"/>
      <c r="B47" s="14"/>
      <c r="C47" s="6"/>
      <c r="D47" s="7"/>
      <c r="E47" s="42"/>
      <c r="F47" s="41"/>
    </row>
    <row r="48" spans="1:6" ht="102.75" x14ac:dyDescent="0.25">
      <c r="A48" s="9" t="s">
        <v>39</v>
      </c>
      <c r="B48" s="13" t="s">
        <v>15</v>
      </c>
      <c r="C48" s="6" t="s">
        <v>6</v>
      </c>
      <c r="D48" s="7">
        <v>30</v>
      </c>
      <c r="E48" s="42"/>
      <c r="F48" s="41">
        <f t="shared" si="0"/>
        <v>0</v>
      </c>
    </row>
    <row r="49" spans="1:6" x14ac:dyDescent="0.25">
      <c r="A49" s="43" t="s">
        <v>36</v>
      </c>
      <c r="B49" s="44" t="s">
        <v>80</v>
      </c>
      <c r="C49" s="49"/>
      <c r="D49" s="50"/>
      <c r="E49" s="47"/>
      <c r="F49" s="48">
        <f>SUM(F44:F48)</f>
        <v>0</v>
      </c>
    </row>
    <row r="50" spans="1:6" x14ac:dyDescent="0.25">
      <c r="A50" s="9"/>
      <c r="B50" s="13"/>
      <c r="C50" s="6"/>
      <c r="D50" s="7"/>
      <c r="E50" s="42"/>
      <c r="F50" s="41"/>
    </row>
    <row r="51" spans="1:6" s="24" customFormat="1" x14ac:dyDescent="0.25">
      <c r="A51" s="25" t="s">
        <v>43</v>
      </c>
      <c r="B51" s="26" t="s">
        <v>40</v>
      </c>
      <c r="C51" s="22"/>
      <c r="D51" s="23"/>
      <c r="E51" s="42"/>
      <c r="F51" s="41"/>
    </row>
    <row r="52" spans="1:6" ht="102.75" x14ac:dyDescent="0.25">
      <c r="A52" s="9" t="s">
        <v>44</v>
      </c>
      <c r="B52" s="13" t="s">
        <v>51</v>
      </c>
      <c r="C52" s="6"/>
      <c r="D52" s="7"/>
      <c r="E52" s="42"/>
      <c r="F52" s="41"/>
    </row>
    <row r="53" spans="1:6" x14ac:dyDescent="0.25">
      <c r="A53" s="9"/>
      <c r="B53" s="13" t="s">
        <v>48</v>
      </c>
      <c r="C53" s="6" t="s">
        <v>4</v>
      </c>
      <c r="D53" s="7">
        <v>90</v>
      </c>
      <c r="E53" s="42"/>
      <c r="F53" s="41">
        <f t="shared" ref="F53:F71" si="1">+D53*E53</f>
        <v>0</v>
      </c>
    </row>
    <row r="54" spans="1:6" x14ac:dyDescent="0.25">
      <c r="A54" s="9"/>
      <c r="B54" s="13" t="s">
        <v>49</v>
      </c>
      <c r="C54" s="6" t="s">
        <v>4</v>
      </c>
      <c r="D54" s="7">
        <v>90</v>
      </c>
      <c r="E54" s="42"/>
      <c r="F54" s="41">
        <f t="shared" si="1"/>
        <v>0</v>
      </c>
    </row>
    <row r="55" spans="1:6" x14ac:dyDescent="0.25">
      <c r="A55" s="9"/>
      <c r="B55" s="13"/>
      <c r="C55" s="6"/>
      <c r="D55" s="7"/>
      <c r="E55" s="42"/>
      <c r="F55" s="41"/>
    </row>
    <row r="56" spans="1:6" ht="77.25" x14ac:dyDescent="0.25">
      <c r="A56" s="9" t="s">
        <v>45</v>
      </c>
      <c r="B56" s="13" t="s">
        <v>52</v>
      </c>
      <c r="C56" s="6"/>
      <c r="D56" s="7"/>
      <c r="E56" s="42"/>
      <c r="F56" s="41"/>
    </row>
    <row r="57" spans="1:6" x14ac:dyDescent="0.25">
      <c r="A57" s="9"/>
      <c r="B57" s="13" t="s">
        <v>48</v>
      </c>
      <c r="C57" s="6" t="s">
        <v>4</v>
      </c>
      <c r="D57" s="7">
        <v>50</v>
      </c>
      <c r="E57" s="42"/>
      <c r="F57" s="41">
        <f t="shared" si="1"/>
        <v>0</v>
      </c>
    </row>
    <row r="58" spans="1:6" x14ac:dyDescent="0.25">
      <c r="A58" s="9"/>
      <c r="B58" s="13" t="s">
        <v>49</v>
      </c>
      <c r="C58" s="6" t="s">
        <v>4</v>
      </c>
      <c r="D58" s="7">
        <v>50</v>
      </c>
      <c r="E58" s="42"/>
      <c r="F58" s="41">
        <f t="shared" si="1"/>
        <v>0</v>
      </c>
    </row>
    <row r="59" spans="1:6" s="24" customFormat="1" ht="26.25" x14ac:dyDescent="0.25">
      <c r="A59" s="51" t="s">
        <v>43</v>
      </c>
      <c r="B59" s="52" t="s">
        <v>81</v>
      </c>
      <c r="C59" s="45"/>
      <c r="D59" s="46"/>
      <c r="E59" s="47"/>
      <c r="F59" s="48">
        <f>SUM(F53:F58)</f>
        <v>0</v>
      </c>
    </row>
    <row r="60" spans="1:6" x14ac:dyDescent="0.25">
      <c r="A60" s="9"/>
      <c r="B60" s="13"/>
      <c r="C60" s="6"/>
      <c r="D60" s="7"/>
      <c r="E60" s="42"/>
      <c r="F60" s="41"/>
    </row>
    <row r="61" spans="1:6" s="24" customFormat="1" x14ac:dyDescent="0.25">
      <c r="A61" s="25" t="s">
        <v>46</v>
      </c>
      <c r="B61" s="26" t="s">
        <v>53</v>
      </c>
      <c r="C61" s="22"/>
      <c r="D61" s="23"/>
      <c r="E61" s="42"/>
      <c r="F61" s="41"/>
    </row>
    <row r="62" spans="1:6" ht="26.25" x14ac:dyDescent="0.25">
      <c r="A62" s="9" t="s">
        <v>47</v>
      </c>
      <c r="B62" s="13" t="s">
        <v>54</v>
      </c>
      <c r="C62" s="6" t="s">
        <v>4</v>
      </c>
      <c r="D62" s="7">
        <v>150</v>
      </c>
      <c r="E62" s="42"/>
      <c r="F62" s="41">
        <f t="shared" si="1"/>
        <v>0</v>
      </c>
    </row>
    <row r="63" spans="1:6" x14ac:dyDescent="0.25">
      <c r="A63" s="9"/>
      <c r="B63" s="13"/>
      <c r="C63" s="6"/>
      <c r="D63" s="7"/>
      <c r="E63" s="42"/>
      <c r="F63" s="41"/>
    </row>
    <row r="64" spans="1:6" ht="39" x14ac:dyDescent="0.25">
      <c r="A64" s="9" t="s">
        <v>50</v>
      </c>
      <c r="B64" s="13" t="s">
        <v>55</v>
      </c>
      <c r="C64" s="6" t="s">
        <v>4</v>
      </c>
      <c r="D64" s="7">
        <v>150</v>
      </c>
      <c r="E64" s="42"/>
      <c r="F64" s="41">
        <f t="shared" si="1"/>
        <v>0</v>
      </c>
    </row>
    <row r="65" spans="1:6" x14ac:dyDescent="0.25">
      <c r="A65" s="9"/>
      <c r="B65" s="13"/>
      <c r="C65" s="6"/>
      <c r="D65" s="7"/>
      <c r="E65" s="42"/>
      <c r="F65" s="41"/>
    </row>
    <row r="66" spans="1:6" ht="39" x14ac:dyDescent="0.25">
      <c r="A66" s="9" t="s">
        <v>86</v>
      </c>
      <c r="B66" s="13" t="s">
        <v>56</v>
      </c>
      <c r="C66" s="6"/>
      <c r="D66" s="7"/>
      <c r="E66" s="42"/>
      <c r="F66" s="41"/>
    </row>
    <row r="67" spans="1:6" x14ac:dyDescent="0.25">
      <c r="A67" s="9"/>
      <c r="B67" s="13"/>
      <c r="C67" s="6"/>
      <c r="D67" s="7"/>
      <c r="E67" s="42"/>
      <c r="F67" s="41"/>
    </row>
    <row r="68" spans="1:6" x14ac:dyDescent="0.25">
      <c r="A68" s="27"/>
      <c r="B68" s="28" t="s">
        <v>57</v>
      </c>
      <c r="C68" s="6"/>
      <c r="D68" s="7"/>
      <c r="E68" s="42"/>
      <c r="F68" s="41"/>
    </row>
    <row r="69" spans="1:6" x14ac:dyDescent="0.25">
      <c r="A69" s="27"/>
      <c r="B69" s="28" t="s">
        <v>58</v>
      </c>
      <c r="C69" s="6" t="s">
        <v>61</v>
      </c>
      <c r="D69" s="7">
        <v>25</v>
      </c>
      <c r="E69" s="42"/>
      <c r="F69" s="41">
        <f t="shared" si="1"/>
        <v>0</v>
      </c>
    </row>
    <row r="70" spans="1:6" x14ac:dyDescent="0.25">
      <c r="A70" s="27"/>
      <c r="B70" s="28" t="s">
        <v>59</v>
      </c>
      <c r="C70" s="6" t="s">
        <v>61</v>
      </c>
      <c r="D70" s="7">
        <v>25</v>
      </c>
      <c r="E70" s="42"/>
      <c r="F70" s="41">
        <f>+D70*E70</f>
        <v>0</v>
      </c>
    </row>
    <row r="71" spans="1:6" x14ac:dyDescent="0.25">
      <c r="A71" s="27"/>
      <c r="B71" s="28" t="s">
        <v>60</v>
      </c>
      <c r="C71" s="6" t="s">
        <v>61</v>
      </c>
      <c r="D71" s="7">
        <v>25</v>
      </c>
      <c r="E71" s="42"/>
      <c r="F71" s="41">
        <f t="shared" si="1"/>
        <v>0</v>
      </c>
    </row>
    <row r="72" spans="1:6" s="24" customFormat="1" x14ac:dyDescent="0.25">
      <c r="A72" s="51" t="s">
        <v>46</v>
      </c>
      <c r="B72" s="52" t="s">
        <v>82</v>
      </c>
      <c r="C72" s="45"/>
      <c r="D72" s="46"/>
      <c r="E72" s="47"/>
      <c r="F72" s="48">
        <f>SUM(F62:F71)</f>
        <v>0</v>
      </c>
    </row>
    <row r="73" spans="1:6" x14ac:dyDescent="0.25">
      <c r="A73" s="9"/>
      <c r="B73" s="13"/>
      <c r="C73" s="6"/>
      <c r="D73" s="7"/>
      <c r="E73" s="42"/>
      <c r="F73" s="41"/>
    </row>
    <row r="74" spans="1:6" s="29" customFormat="1" ht="12.75" x14ac:dyDescent="0.2">
      <c r="A74" s="33"/>
      <c r="B74" s="32"/>
      <c r="C74" s="31"/>
      <c r="D74" s="30"/>
      <c r="E74" s="34"/>
      <c r="F74" s="35"/>
    </row>
    <row r="75" spans="1:6" s="29" customFormat="1" ht="12.75" x14ac:dyDescent="0.2">
      <c r="A75" s="33"/>
      <c r="B75" s="40" t="s">
        <v>83</v>
      </c>
      <c r="C75" s="31"/>
      <c r="D75" s="30"/>
      <c r="E75" s="34"/>
      <c r="F75" s="35"/>
    </row>
    <row r="76" spans="1:6" s="29" customFormat="1" ht="12.75" x14ac:dyDescent="0.2">
      <c r="A76" s="36" t="s">
        <v>23</v>
      </c>
      <c r="B76" s="37" t="s">
        <v>19</v>
      </c>
      <c r="C76" s="31"/>
      <c r="D76" s="30"/>
      <c r="E76" s="34"/>
      <c r="F76" s="35">
        <f>+F29</f>
        <v>0</v>
      </c>
    </row>
    <row r="77" spans="1:6" s="29" customFormat="1" ht="12.75" x14ac:dyDescent="0.2">
      <c r="A77" s="38" t="s">
        <v>27</v>
      </c>
      <c r="B77" s="5" t="s">
        <v>26</v>
      </c>
      <c r="C77" s="31"/>
      <c r="D77" s="30"/>
      <c r="E77" s="34"/>
      <c r="F77" s="35">
        <f>+F37</f>
        <v>0</v>
      </c>
    </row>
    <row r="78" spans="1:6" s="29" customFormat="1" ht="12.75" x14ac:dyDescent="0.2">
      <c r="A78" s="38" t="s">
        <v>33</v>
      </c>
      <c r="B78" s="5" t="s">
        <v>32</v>
      </c>
      <c r="C78" s="31"/>
      <c r="D78" s="30"/>
      <c r="E78" s="34"/>
      <c r="F78" s="35">
        <f>+F41</f>
        <v>0</v>
      </c>
    </row>
    <row r="79" spans="1:6" s="29" customFormat="1" ht="12.75" x14ac:dyDescent="0.2">
      <c r="A79" s="38" t="s">
        <v>36</v>
      </c>
      <c r="B79" s="5" t="s">
        <v>42</v>
      </c>
      <c r="C79" s="31"/>
      <c r="D79" s="30"/>
      <c r="E79" s="34"/>
      <c r="F79" s="35">
        <f>+F49</f>
        <v>0</v>
      </c>
    </row>
    <row r="80" spans="1:6" s="29" customFormat="1" ht="12.75" x14ac:dyDescent="0.2">
      <c r="A80" s="39" t="s">
        <v>43</v>
      </c>
      <c r="B80" s="13" t="s">
        <v>40</v>
      </c>
      <c r="C80" s="31"/>
      <c r="D80" s="30"/>
      <c r="E80" s="34"/>
      <c r="F80" s="35">
        <f>+F59</f>
        <v>0</v>
      </c>
    </row>
    <row r="81" spans="1:6" s="29" customFormat="1" ht="12.75" x14ac:dyDescent="0.2">
      <c r="A81" s="39" t="s">
        <v>46</v>
      </c>
      <c r="B81" s="13" t="s">
        <v>53</v>
      </c>
      <c r="C81" s="31"/>
      <c r="D81" s="30"/>
      <c r="E81" s="34"/>
      <c r="F81" s="35">
        <f>+F72</f>
        <v>0</v>
      </c>
    </row>
    <row r="82" spans="1:6" ht="15.75" thickBot="1" x14ac:dyDescent="0.3">
      <c r="A82" s="11"/>
      <c r="B82" s="56" t="s">
        <v>7</v>
      </c>
      <c r="C82" s="56"/>
      <c r="D82" s="56"/>
      <c r="E82" s="56"/>
      <c r="F82" s="12">
        <f>SUM(F76:F81)</f>
        <v>0</v>
      </c>
    </row>
  </sheetData>
  <mergeCells count="2">
    <mergeCell ref="A1:F1"/>
    <mergeCell ref="B82:E82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Branimir</cp:lastModifiedBy>
  <dcterms:created xsi:type="dcterms:W3CDTF">2020-06-04T11:31:08Z</dcterms:created>
  <dcterms:modified xsi:type="dcterms:W3CDTF">2025-04-07T13:42:11Z</dcterms:modified>
</cp:coreProperties>
</file>